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1_{2FE4AD4F-C856-4439-8930-3DFD0DD9375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15" i="1" l="1"/>
  <c r="AB16" i="1"/>
  <c r="AB11" i="1"/>
  <c r="AB10" i="1"/>
  <c r="AB19" i="1" l="1"/>
  <c r="X19" i="1"/>
  <c r="AB18" i="1"/>
  <c r="X18" i="1"/>
  <c r="AB17" i="1"/>
  <c r="X17" i="1"/>
  <c r="X16" i="1"/>
  <c r="AC15" i="1"/>
  <c r="X15" i="1"/>
  <c r="X14" i="1"/>
  <c r="AB13" i="1"/>
  <c r="X13" i="1"/>
  <c r="X12" i="1"/>
  <c r="X11" i="1"/>
  <c r="Q11" i="1" l="1"/>
  <c r="D7" i="6" s="1"/>
  <c r="Q12" i="1"/>
  <c r="D8" i="6" s="1"/>
  <c r="Q13" i="1"/>
  <c r="D9" i="6" s="1"/>
  <c r="Q14" i="1"/>
  <c r="D10" i="6" s="1"/>
  <c r="Q15" i="1"/>
  <c r="D11" i="6" s="1"/>
  <c r="Q16" i="1"/>
  <c r="D12" i="6" s="1"/>
  <c r="Q17" i="1"/>
  <c r="D13" i="6" s="1"/>
  <c r="Q18" i="1"/>
  <c r="D14" i="6" s="1"/>
  <c r="Q19" i="1"/>
  <c r="D15" i="6" s="1"/>
  <c r="Q10" i="1"/>
  <c r="D6" i="6" s="1"/>
  <c r="AC10" i="1"/>
  <c r="X10" i="1"/>
  <c r="AA9" i="1"/>
  <c r="AA10" i="1" s="1"/>
  <c r="AA11" i="1" s="1"/>
  <c r="AA12" i="1" s="1"/>
  <c r="AA13" i="1" s="1"/>
  <c r="AA14" i="1" s="1"/>
  <c r="AA15" i="1" s="1"/>
  <c r="AA16" i="1" s="1"/>
  <c r="AA17" i="1" s="1"/>
  <c r="AA18" i="1" s="1"/>
  <c r="AA19" i="1" s="1"/>
  <c r="AF10" i="1"/>
  <c r="AF11" i="1" s="1"/>
  <c r="AF12" i="1" s="1"/>
  <c r="AF13" i="1" s="1"/>
  <c r="AF14" i="1" s="1"/>
  <c r="AF15" i="1" s="1"/>
  <c r="AF16" i="1" s="1"/>
  <c r="AF17" i="1" s="1"/>
  <c r="AF18" i="1" s="1"/>
  <c r="AF19" i="1" s="1"/>
  <c r="AF9" i="1"/>
  <c r="A5" i="7"/>
  <c r="A6" i="7"/>
  <c r="A7" i="7" s="1"/>
  <c r="A8" i="7" s="1"/>
  <c r="A9" i="7" s="1"/>
  <c r="A10" i="7" s="1"/>
  <c r="A11" i="7" s="1"/>
  <c r="A12" i="7" s="1"/>
  <c r="A13" i="7" s="1"/>
  <c r="A14" i="7" s="1"/>
  <c r="A15" i="7" s="1"/>
  <c r="A6" i="6"/>
  <c r="A7" i="6"/>
  <c r="A8" i="6" s="1"/>
  <c r="A9" i="6" s="1"/>
  <c r="A10" i="6" s="1"/>
  <c r="A11" i="6" s="1"/>
  <c r="A12" i="6" s="1"/>
  <c r="A13" i="6" s="1"/>
  <c r="A14" i="6" s="1"/>
  <c r="A15" i="6" s="1"/>
  <c r="AB9" i="1"/>
  <c r="AB8" i="1"/>
  <c r="X9" i="1"/>
  <c r="X8" i="1"/>
  <c r="A5" i="6"/>
  <c r="D5" i="6"/>
  <c r="D4" i="6" l="1"/>
</calcChain>
</file>

<file path=xl/sharedStrings.xml><?xml version="1.0" encoding="utf-8"?>
<sst xmlns="http://schemas.openxmlformats.org/spreadsheetml/2006/main" count="423" uniqueCount="229">
  <si>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</si>
  <si>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</si>
  <si>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</si>
  <si>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</si>
  <si>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</si>
  <si>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</si>
  <si>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</si>
  <si>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</si>
  <si>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</si>
  <si>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</si>
  <si>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</si>
  <si>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</si>
  <si>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</si>
  <si>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</si>
  <si>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</si>
  <si>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</si>
  <si>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</si>
  <si>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</si>
  <si>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</si>
  <si>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</si>
  <si>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</si>
  <si>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</si>
  <si>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</si>
  <si>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</si>
  <si>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</si>
  <si>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</si>
  <si>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</si>
  <si>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</si>
  <si>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</si>
  <si>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</si>
  <si>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</si>
  <si>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</si>
  <si>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</si>
  <si>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</si>
  <si>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</si>
  <si>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</si>
  <si>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</si>
  <si>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</si>
  <si>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</si>
  <si>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</si>
  <si>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</si>
  <si>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</si>
  <si>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</si>
  <si>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</si>
  <si>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</si>
  <si>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</si>
  <si>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</si>
  <si>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</si>
  <si>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</si>
  <si>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</si>
  <si>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</si>
  <si>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</si>
  <si>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</si>
  <si>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</si>
  <si>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</si>
  <si>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</si>
  <si>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</si>
  <si>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</si>
  <si>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</si>
  <si>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</si>
  <si>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</si>
  <si>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</si>
  <si>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</si>
  <si>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</si>
  <si>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</si>
  <si>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</si>
  <si>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</si>
  <si>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</si>
  <si>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</si>
  <si>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</si>
  <si>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</si>
  <si>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</si>
  <si>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</si>
  <si>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</si>
  <si>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</si>
  <si>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</si>
  <si>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</si>
  <si>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</si>
  <si>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</si>
  <si>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</si>
  <si>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</si>
  <si>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</si>
  <si>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</si>
  <si>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</si>
  <si>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</si>
  <si>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</si>
  <si>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</si>
  <si>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</si>
  <si>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</si>
  <si>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</si>
  <si>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</si>
  <si>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</si>
  <si>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</si>
  <si>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</si>
  <si>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</si>
  <si>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</si>
  <si>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</si>
  <si>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</si>
  <si>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</si>
  <si>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</si>
  <si>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</si>
  <si>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</si>
  <si>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</si>
  <si>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</si>
  <si>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</si>
  <si>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</si>
  <si>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</si>
  <si>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</si>
  <si>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</si>
  <si>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</si>
  <si>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</si>
  <si>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</si>
  <si>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</si>
  <si>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</si>
  <si>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</si>
  <si>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</si>
  <si>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</si>
  <si>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</si>
  <si>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http://www.cegaipslp.org.mx/HV2024Dos.nsf/15E8B02F4442BBD406258BCD00724715/$file/GACETA%2051_2023%20BASES%20NORMATIVAS%20PARA%20LA%20ADMINISTRACION,%20RACIONALIZACI%C3%93N,%20EJERCICIO%20Y%20CONTROL%20DEL%20GASTO.pdf</t>
  </si>
  <si>
    <t>Hipervínculo a las facturas o comprobantes 
Tabla_549576</t>
  </si>
  <si>
    <t>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</si>
  <si>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Persona servidora pública</t>
  </si>
  <si>
    <t>JOSE ANTONIO</t>
  </si>
  <si>
    <t>ARENAS</t>
  </si>
  <si>
    <t>San Luis Potosí</t>
  </si>
  <si>
    <t>Zacatecas</t>
  </si>
  <si>
    <t>COORDINACION DE PARQUES Y JARDINES</t>
  </si>
  <si>
    <t>ASESORA 'B'</t>
  </si>
  <si>
    <t>ASESOR 'B'</t>
  </si>
  <si>
    <t>DIRECCION DE OBRAS PUBLICAS</t>
  </si>
  <si>
    <t>ARACELI</t>
  </si>
  <si>
    <t>ARANDA</t>
  </si>
  <si>
    <t>NAVA</t>
  </si>
  <si>
    <t>Asistencia a reunión de trabajo en la Auditoría Superior de la Federación</t>
  </si>
  <si>
    <t>CDMX</t>
  </si>
  <si>
    <t>http://www.cegaipslp.org.mx/HV2025.nsf/nombre_de_la_vista/DF6A73D3BFD5D6BA06258D180051EEB5/$File/M-61+AAN+INFORME.pdf</t>
  </si>
  <si>
    <t>http://www.cegaipslp.org.mx/HV2025.nsf/nombre_de_la_vista/4BD7562E6D6D748F06258D1800532CFD/$File/M-61+AAN+COMPROBANTES.pdf</t>
  </si>
  <si>
    <t>REGIDOR</t>
  </si>
  <si>
    <t>OFICINA DE REGIDORES</t>
  </si>
  <si>
    <t>RODOLFO EDGARDO</t>
  </si>
  <si>
    <t>JASSO</t>
  </si>
  <si>
    <t>PUENTE</t>
  </si>
  <si>
    <t>Asistencia a la Premiación a las Mejores Prácticas de Gobiernos Locales organizada por Alcaldes de México</t>
  </si>
  <si>
    <t>http://www.cegaipslp.org.mx/HV2025.nsf/nombre_de_la_vista/CE4DBFC50EE28FB306258D1800591D58/$File/M-01M+INFORME.pdf</t>
  </si>
  <si>
    <t>http://www.cegaipslp.org.mx/HV2025.nsf/nombre_de_la_vista/092A0C1784355F5306258D180059F2E1/$File/M-01+COMPROBANTES.pdf</t>
  </si>
  <si>
    <t>http://www.cegaipslp.org.mx/HV2025.nsf/nombre_de_la_vista/B24A076E1F62D33A06258D18005B276F/$File/M-02+JAZL+INFORME+VP.pdf</t>
  </si>
  <si>
    <t>JORGE ALBERTO</t>
  </si>
  <si>
    <t>ZAVALA</t>
  </si>
  <si>
    <t>LOPEZ</t>
  </si>
  <si>
    <t>Participación como persona observadora dne la Consulta de Presupuesto Participativo 2025</t>
  </si>
  <si>
    <t>DIRECTOR 'A'</t>
  </si>
  <si>
    <t>CHRISTIAN IVAN</t>
  </si>
  <si>
    <t>AZUARA</t>
  </si>
  <si>
    <t>ASISTENTE GENERAL</t>
  </si>
  <si>
    <t>DANIEL FERNANDO</t>
  </si>
  <si>
    <t>MACIAS</t>
  </si>
  <si>
    <t>HERNANDEZ</t>
  </si>
  <si>
    <t>Asistencia al 1er Informe Ciudadano 2025 del Dr. Manual Galvez Sanchez</t>
  </si>
  <si>
    <t>Michoacan</t>
  </si>
  <si>
    <t>Sahuayo</t>
  </si>
  <si>
    <t>ASISTENTE ADMINISTRATIVO 'A'</t>
  </si>
  <si>
    <t>PROTECCION CIVIL</t>
  </si>
  <si>
    <t>AVALOS</t>
  </si>
  <si>
    <t>Asistencia al 5to. Congreso Nacional de Estaciones de Bomberos</t>
  </si>
  <si>
    <t>Fresnillo</t>
  </si>
  <si>
    <t>DIRECCION DE CULTURA</t>
  </si>
  <si>
    <t>ERNESTO</t>
  </si>
  <si>
    <t>CORTES</t>
  </si>
  <si>
    <t>ESTAÑOL</t>
  </si>
  <si>
    <t>Visita técnica de la instalación de la réplica de la Caja del Agua</t>
  </si>
  <si>
    <t>EUA</t>
  </si>
  <si>
    <t>OKLAHOMA</t>
  </si>
  <si>
    <t>TULSA</t>
  </si>
  <si>
    <t>DIRECTOR 'B'</t>
  </si>
  <si>
    <t>DIRECCION DE LA UNIDAD DE GESTION DEL CENTRO HISTORICO</t>
  </si>
  <si>
    <t>JOSE DE JESUS</t>
  </si>
  <si>
    <t>BECERRA</t>
  </si>
  <si>
    <t>RODRIGUEZ</t>
  </si>
  <si>
    <t xml:space="preserve">Participación en el Festival de Ciudades Mexicanas Patrimonio Mundial </t>
  </si>
  <si>
    <t>DIRECCION DE TURISMO</t>
  </si>
  <si>
    <t>SUBDIRECTOR 'A'</t>
  </si>
  <si>
    <t>SECRETARIA TECNICA</t>
  </si>
  <si>
    <t>JESUS GUADALUPE</t>
  </si>
  <si>
    <t>LEYVA</t>
  </si>
  <si>
    <t>QUIROZ</t>
  </si>
  <si>
    <t>Asistencia al encuentro nacional de parobación social de la ciencia y la tecnologia y la innovación 2025</t>
  </si>
  <si>
    <t>Veracruz</t>
  </si>
  <si>
    <t>Xalapa</t>
  </si>
  <si>
    <t>JEFE DE SECCION ADMVO.'A'</t>
  </si>
  <si>
    <t>GERARDO</t>
  </si>
  <si>
    <t>BALDERAS</t>
  </si>
  <si>
    <t>OVIEDO</t>
  </si>
  <si>
    <t>Asistencia al Encuentro de Profesionales en Turismo (EPTUR)</t>
  </si>
  <si>
    <t>Alcaldía Cuauhtémoc</t>
  </si>
  <si>
    <t xml:space="preserve"> Tlalpan</t>
  </si>
  <si>
    <t xml:space="preserve"> Miguel Hidalgo</t>
  </si>
  <si>
    <t>ASESOR DIRECTIVO 'A'</t>
  </si>
  <si>
    <t>OFICINA DE PRESIDENCIA MUNICIPAL</t>
  </si>
  <si>
    <t>FRANCISCO IRAM</t>
  </si>
  <si>
    <t>DAVILA</t>
  </si>
  <si>
    <t>MORAN</t>
  </si>
  <si>
    <t>Asistencia al Informe de Gobienro de la Presidente de Guadalajara</t>
  </si>
  <si>
    <t>Jalisco</t>
  </si>
  <si>
    <t>Guadalajara</t>
  </si>
  <si>
    <t>DIRECCION DE DEPORTE</t>
  </si>
  <si>
    <t>LUIS FERNANDO</t>
  </si>
  <si>
    <t>ALONSO</t>
  </si>
  <si>
    <t>MOLINA</t>
  </si>
  <si>
    <t>Asistencia a la presentación de la Edición No. 38 de la Carrera Panamericana</t>
  </si>
  <si>
    <t>Miguel Hidalgo</t>
  </si>
  <si>
    <t>http://www.cegaipslp.org.mx/HV2025.nsf/nombre_de_la_vista/D6EECEC35523CACB06258D1B00540363/$File/M-35+08+FACTURAS+ECE+vp.pdf</t>
  </si>
  <si>
    <t>http://www.cegaipslp.org.mx/HV2025.nsf/nombre_de_la_vista/4077BEDD6D649ED306258D1B0055568C/$File/M-35+08+INFORME+ECE.pdf</t>
  </si>
  <si>
    <t>http://www.cegaipslp.org.mx/HV2025.nsf/nombre_de_la_vista/B9BCB097001A3EB006258D1B0055AB61/$File/M-33+08+INFORME+JAAA.pdf</t>
  </si>
  <si>
    <t>http://www.cegaipslp.org.mx/HV2025.nsf/nombre_de_la_vista/BBF4E10D53A1E98606258D1B0055D5D4/$File/M-33+08+COMPROBANTES+JAAA+vp.pdf</t>
  </si>
  <si>
    <t>http://www.cegaipslp.org.mx/HV2025.nsf/nombre_de_la_vista/7C199CDB371CC8F406258D1B005C82BA/$File/M-05+INFORME+CIAA.pdf</t>
  </si>
  <si>
    <t>http://www.cegaipslp.org.mx/HV2025.nsf/nombre_de_la_vista/071684290406753F06258D1B005CF39D/$File/M-05+INFORME+DFMH.pdf</t>
  </si>
  <si>
    <t>http://www.cegaipslp.org.mx/HV2025.nsf/nombre_de_la_vista/E6C713854DB8A10E06258D1B005D80A4/$File/M-05+FACTURAS+CIAA+vp.pdf</t>
  </si>
  <si>
    <t>http://www.cegaipslp.org.mx/HV2025.nsf/nombre_de_la_vista/9DFCF4564FD28DA806258D1B005E5905/$File/M-37+09+FACTURAS+JJBR+vp.pdf</t>
  </si>
  <si>
    <t>http://www.cegaipslp.org.mx/HV2025.nsf/nombre_de_la_vista/B551FB975EAEF99A06258D1B005EC4DA/$File/M-37+09+INFORME+JJBR.pdf</t>
  </si>
  <si>
    <t>http://www.cegaipslp.org.mx/HV2025.nsf/nombre_de_la_vista/199C8A1C92981BD206258D1B005F734F/$File/M-78+09+JGLQ+COMPROBANTES+VP.pdf</t>
  </si>
  <si>
    <t>http://www.cegaipslp.org.mx/HV2025.nsf/nombre_de_la_vista/E54E777429E5494706258D1B0060C756/$File/M-78+09+JGLQ+INFORME.pdf</t>
  </si>
  <si>
    <t>http://www.cegaipslp.org.mx/HV2025.nsf/nombre_de_la_vista/B35385B65A9048D306258D1B0061598C/$File/M-79+09+GBO+FACTURAS.pdf</t>
  </si>
  <si>
    <t>http://www.cegaipslp.org.mx/HV2025.nsf/nombre_de_la_vista/9C080E896D58829E06258D1B00617A7B/$File/M-79+09+GBO+INFORME.pdf</t>
  </si>
  <si>
    <t>http://www.cegaipslp.org.mx/HV2025.nsf/nombre_de_la_vista/3FAEC7E915B6D89906258D1B0061A762/$File/M-80+FIDM+informe.pdf</t>
  </si>
  <si>
    <t>http://www.cegaipslp.org.mx/HV2025.nsf/nombre_de_la_vista/1D9D6ADEF136644806258D1B006D9426/$File/M-80+FIDM+facturas.pdf</t>
  </si>
  <si>
    <t>http://www.cegaipslp.org.mx/HV2025.nsf/nombre_de_la_vista/88578AA232910FC506258D1B006DC739/$File/M-85+09+INFORME.pdf</t>
  </si>
  <si>
    <t>http://www.cegaipslp.org.mx/HV2025.nsf/nombre_de_la_vista/E0B1C5C8BD5D644606258D1B006F88DC/$File/M-85+09+FACTURAS+vp.pdf</t>
  </si>
  <si>
    <t>http://www.cegaipslp.org.mx/HV2025.nsf/nombre_de_la_vista/7CB128B5DBB6484D06258D1B006FB4A7/$File/M-02+JAZL+COMPROBANTES+VP.pdf</t>
  </si>
  <si>
    <t>http://www.cegaipslp.org.mx/HV2025.nsf/nombre_de_la_vista/91A17592B1D5105B06258D1B0072FE4C/$File/M-05+FACTURAS+DFMH+vp.pdf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</si>
</sst>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sz val="20"/>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3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2" fontId="0" fillId="0" borderId="0" xfId="1" applyNumberFormat="1" applyFont="1" applyFill="1"/>
    <xf numFmtId="14" fontId="0" fillId="0" borderId="0" xfId="0" applyNumberFormat="1"/>
    <xf numFmtId="0" fontId="6" fillId="0" borderId="0" xfId="2" applyFill="1"/>
    <xf numFmtId="0" fontId="6" fillId="0" borderId="0" xfId="2"/>
    <xf numFmtId="43" fontId="0" fillId="0" borderId="0" xfId="1" applyFont="1" applyFill="1" applyAlignment="1"/>
    <xf numFmtId="0" fontId="6" fillId="0" borderId="0" xfId="2" applyAlignment="1">
      <alignment wrapText="1"/>
    </xf>
    <xf numFmtId="0" fontId="6" fillId="0" borderId="0" xfId="2" applyFill="1" applyAlignment="1">
      <alignment wrapText="1"/>
    </xf>
    <xf numFmtId="0" fontId="0" fillId="0" borderId="0" xfId="3" applyFont="1" applyFill="1" applyAlignment="1">
      <alignment wrapText="1"/>
    </xf>
    <xf numFmtId="16" fontId="0" fillId="0" borderId="0" xfId="0" applyNumberFormat="1"/>
    <xf numFmtId="0" fontId="6" fillId="0" borderId="0" xfId="2" applyFill="1" applyAlignment="1"/>
    <xf numFmtId="0" fontId="6" fillId="3" borderId="0" xfId="2" applyFill="1" applyAlignment="1"/>
    <xf numFmtId="0" fontId="6" fillId="0" borderId="0" xfId="2" applyAlignment="1"/>
    <xf numFmtId="16" fontId="6" fillId="0" borderId="0" xfId="2" applyNumberFormat="1" applyAlignment="1">
      <alignment wrapText="1"/>
    </xf>
    <xf numFmtId="0" fontId="8" fillId="0" borderId="0" xfId="0" applyFont="1" applyAlignment="1">
      <alignment wrapText="1"/>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Alignment="1"/>
    <xf numFmtId="14" fontId="0" fillId="0" borderId="0" xfId="0" applyNumberFormat="1" applyAlignment="1"/>
    <xf numFmtId="2" fontId="0" fillId="0" borderId="0" xfId="1" applyNumberFormat="1" applyFont="1" applyFill="1" applyAlignment="1"/>
    <xf numFmtId="0" fontId="0" fillId="3" borderId="0" xfId="3" applyFont="1" applyAlignment="1"/>
    <xf numFmtId="43" fontId="0" fillId="0" borderId="0" xfId="1" applyFont="1" applyAlignment="1"/>
    <xf numFmtId="2" fontId="0" fillId="0" borderId="0" xfId="1" applyNumberFormat="1" applyFont="1" applyAlignment="1"/>
    <xf numFmtId="0" fontId="5" fillId="3" borderId="0" xfId="6" applyAlignment="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3" Type="http://schemas.openxmlformats.org/officeDocument/2006/relationships/hyperlink" Target="http://www.cegaipslp.org.mx/HV2025.nsf/nombre_de_la_vista/071684290406753F06258D1B005CF39D/$File/M-05+INFORME+DFMH.pdf" TargetMode="External"/><Relationship Id="rId3"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7"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2" Type="http://schemas.openxmlformats.org/officeDocument/2006/relationships/hyperlink" Target="http://www.cegaipslp.org.mx/HV2025.nsf/nombre_de_la_vista/B9BCB097001A3EB006258D1B0055AB61/$File/M-33+08+INFORME+JAAA.pdf" TargetMode="External"/><Relationship Id="rId2"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6"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1"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5"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0"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4"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9"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B35385B65A9048D306258D1B0061598C/$File/M-79+09+GBO+FACTURAS.pdf" TargetMode="External"/><Relationship Id="rId3" Type="http://schemas.openxmlformats.org/officeDocument/2006/relationships/hyperlink" Target="http://www.cegaipslp.org.mx/HV2025.nsf/nombre_de_la_vista/BBF4E10D53A1E98606258D1B0055D5D4/$File/M-33+08+COMPROBANTES+JAAA+vp.pdf" TargetMode="External"/><Relationship Id="rId7" Type="http://schemas.openxmlformats.org/officeDocument/2006/relationships/hyperlink" Target="http://www.cegaipslp.org.mx/HV2025.nsf/nombre_de_la_vista/199C8A1C92981BD206258D1B005F734F/$File/M-78+09+JGLQ+COMPROBANTES+VP.pdf" TargetMode="External"/><Relationship Id="rId12" Type="http://schemas.openxmlformats.org/officeDocument/2006/relationships/hyperlink" Target="http://www.cegaipslp.org.mx/HV2025.nsf/nombre_de_la_vista/91A17592B1D5105B06258D1B0072FE4C/$File/M-05+FACTURAS+DFMH+vp.pdf" TargetMode="External"/><Relationship Id="rId2" Type="http://schemas.openxmlformats.org/officeDocument/2006/relationships/hyperlink" Target="http://www.cegaipslp.org.mx/HV2025.nsf/nombre_de_la_vista/E6C713854DB8A10E06258D1B005D80A4/$File/M-05+FACTURAS+CIAA+vp.pdf" TargetMode="External"/><Relationship Id="rId1" Type="http://schemas.openxmlformats.org/officeDocument/2006/relationships/hyperlink" Target="http://www.cegaipslp.org.mx/HV2025.nsf/nombre_de_la_vista/4BD7562E6D6D748F06258D1800532CFD/$File/M-61+AAN+COMPROBANTES.pdf" TargetMode="External"/><Relationship Id="rId6" Type="http://schemas.openxmlformats.org/officeDocument/2006/relationships/hyperlink" Target="http://www.cegaipslp.org.mx/HV2025.nsf/nombre_de_la_vista/9DFCF4564FD28DA806258D1B005E5905/$File/M-37+09+FACTURAS+JJBR+vp.pdf" TargetMode="External"/><Relationship Id="rId11" Type="http://schemas.openxmlformats.org/officeDocument/2006/relationships/hyperlink" Target="http://www.cegaipslp.org.mx/HV2025.nsf/nombre_de_la_vista/1D9D6ADEF136644806258D1B006D9426/$File/M-80+FIDM+facturas.pdf" TargetMode="External"/><Relationship Id="rId5" Type="http://schemas.openxmlformats.org/officeDocument/2006/relationships/hyperlink" Target="http://www.cegaipslp.org.mx/HV2025.nsf/nombre_de_la_vista/D6EECEC35523CACB06258D1B00540363/$File/M-35+08+FACTURAS+ECE+vp.pdf" TargetMode="External"/><Relationship Id="rId10" Type="http://schemas.openxmlformats.org/officeDocument/2006/relationships/hyperlink" Target="http://www.cegaipslp.org.mx/HV2025.nsf/nombre_de_la_vista/7CB128B5DBB6484D06258D1B006FB4A7/$File/M-02+JAZL+COMPROBANTES+VP.pdf" TargetMode="External"/><Relationship Id="rId4" Type="http://schemas.openxmlformats.org/officeDocument/2006/relationships/hyperlink" Target="http://www.cegaipslp.org.mx/HV2025.nsf/nombre_de_la_vista/092A0C1784355F5306258D180059F2E1/$File/M-01+COMPROBANTES.pdf" TargetMode="External"/><Relationship Id="rId9" Type="http://schemas.openxmlformats.org/officeDocument/2006/relationships/hyperlink" Target="http://www.cegaipslp.org.mx/HV2025.nsf/nombre_de_la_vista/E0B1C5C8BD5D644606258D1B006F88DC/$File/M-85+09+FACTURA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3"/>
  <sheetViews>
    <sheetView tabSelected="1" topLeftCell="A2" workbookViewId="0">
      <selection activeCell="A8" sqref="A8:AJ19"/>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2.363281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7.26953125" style="3" bestFit="1" customWidth="1"/>
    <col min="24" max="24" width="36.81640625"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8.90625" customWidth="1"/>
    <col min="35" max="35" width="23" bestFit="1" customWidth="1"/>
    <col min="36" max="36" width="150.08984375" customWidth="1"/>
    <col min="38" max="38" width="8.54296875" customWidth="1"/>
  </cols>
  <sheetData>
    <row r="1" spans="1:36" hidden="1" x14ac:dyDescent="0.35">
      <c r="A1" t="s">
        <v>0</v>
      </c>
    </row>
    <row r="2" spans="1:36" x14ac:dyDescent="0.35">
      <c r="A2" s="21" t="s">
        <v>1</v>
      </c>
      <c r="B2" s="22"/>
      <c r="C2" s="22"/>
      <c r="D2" s="21" t="s">
        <v>2</v>
      </c>
      <c r="E2" s="22"/>
      <c r="F2" s="22"/>
      <c r="G2" s="21" t="s">
        <v>3</v>
      </c>
      <c r="H2" s="22"/>
      <c r="I2" s="22"/>
    </row>
    <row r="3" spans="1:36" x14ac:dyDescent="0.35">
      <c r="A3" s="23" t="s">
        <v>4</v>
      </c>
      <c r="B3" s="22"/>
      <c r="C3" s="22"/>
      <c r="D3" s="23" t="s">
        <v>5</v>
      </c>
      <c r="E3" s="22"/>
      <c r="F3" s="22"/>
      <c r="G3" s="23" t="s">
        <v>6</v>
      </c>
      <c r="H3" s="22"/>
      <c r="I3" s="22"/>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s="3" customFormat="1" ht="41"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119</v>
      </c>
      <c r="AG7" s="2" t="s">
        <v>85</v>
      </c>
      <c r="AH7" s="2" t="s">
        <v>86</v>
      </c>
      <c r="AI7" s="2" t="s">
        <v>87</v>
      </c>
      <c r="AJ7" s="2" t="s">
        <v>88</v>
      </c>
    </row>
    <row r="8" spans="1:36" x14ac:dyDescent="0.35">
      <c r="A8" s="24">
        <v>2025</v>
      </c>
      <c r="B8" s="25">
        <v>45901</v>
      </c>
      <c r="C8" s="25">
        <v>45930</v>
      </c>
      <c r="D8" s="24" t="s">
        <v>121</v>
      </c>
      <c r="E8" s="24">
        <v>4061</v>
      </c>
      <c r="F8" s="24" t="s">
        <v>127</v>
      </c>
      <c r="G8" s="24" t="s">
        <v>128</v>
      </c>
      <c r="H8" s="24" t="s">
        <v>129</v>
      </c>
      <c r="I8" s="24" t="s">
        <v>130</v>
      </c>
      <c r="J8" s="24" t="s">
        <v>131</v>
      </c>
      <c r="K8" s="24" t="s">
        <v>132</v>
      </c>
      <c r="L8" s="24" t="s">
        <v>101</v>
      </c>
      <c r="M8" s="24" t="s">
        <v>102</v>
      </c>
      <c r="N8" s="24" t="s">
        <v>133</v>
      </c>
      <c r="O8" s="24" t="s">
        <v>104</v>
      </c>
      <c r="P8" s="24">
        <v>0</v>
      </c>
      <c r="Q8" s="26">
        <v>0</v>
      </c>
      <c r="R8" s="24" t="s">
        <v>116</v>
      </c>
      <c r="S8" s="24" t="s">
        <v>124</v>
      </c>
      <c r="T8" s="24" t="s">
        <v>124</v>
      </c>
      <c r="U8" s="24" t="s">
        <v>116</v>
      </c>
      <c r="V8" s="24" t="s">
        <v>134</v>
      </c>
      <c r="W8" s="24" t="s">
        <v>194</v>
      </c>
      <c r="X8" s="24" t="str">
        <f t="shared" ref="X8:X19" si="0">+N8</f>
        <v>Asistencia a reunión de trabajo en la Auditoría Superior de la Federación</v>
      </c>
      <c r="Y8" s="25">
        <v>45771</v>
      </c>
      <c r="Z8" s="25">
        <v>45771</v>
      </c>
      <c r="AA8" s="24">
        <v>1</v>
      </c>
      <c r="AB8" s="11">
        <f>1400+569+1168+433+1200.18+119.91+59.9</f>
        <v>4949.99</v>
      </c>
      <c r="AC8" s="11">
        <v>2550.19</v>
      </c>
      <c r="AD8" s="25">
        <v>45821</v>
      </c>
      <c r="AE8" s="18" t="s">
        <v>135</v>
      </c>
      <c r="AF8" s="24">
        <v>1</v>
      </c>
      <c r="AG8" s="16" t="s">
        <v>118</v>
      </c>
      <c r="AH8" s="25" t="s">
        <v>117</v>
      </c>
      <c r="AI8" s="25">
        <v>45936</v>
      </c>
      <c r="AJ8" s="27" t="s">
        <v>120</v>
      </c>
    </row>
    <row r="9" spans="1:36" x14ac:dyDescent="0.35">
      <c r="A9" s="24">
        <v>2025</v>
      </c>
      <c r="B9" s="25">
        <v>45901</v>
      </c>
      <c r="C9" s="25">
        <v>45930</v>
      </c>
      <c r="D9" s="24" t="s">
        <v>94</v>
      </c>
      <c r="E9" s="24">
        <v>4104</v>
      </c>
      <c r="F9" s="24" t="s">
        <v>137</v>
      </c>
      <c r="G9" s="24" t="s">
        <v>137</v>
      </c>
      <c r="H9" s="24" t="s">
        <v>138</v>
      </c>
      <c r="I9" s="24" t="s">
        <v>139</v>
      </c>
      <c r="J9" s="24" t="s">
        <v>140</v>
      </c>
      <c r="K9" s="24" t="s">
        <v>141</v>
      </c>
      <c r="L9" s="24" t="s">
        <v>100</v>
      </c>
      <c r="M9" s="24" t="s">
        <v>102</v>
      </c>
      <c r="N9" s="24" t="s">
        <v>142</v>
      </c>
      <c r="O9" s="24" t="s">
        <v>104</v>
      </c>
      <c r="P9" s="24">
        <v>0</v>
      </c>
      <c r="Q9" s="26">
        <v>0</v>
      </c>
      <c r="R9" s="24" t="s">
        <v>116</v>
      </c>
      <c r="S9" s="24" t="s">
        <v>124</v>
      </c>
      <c r="T9" s="24" t="s">
        <v>124</v>
      </c>
      <c r="U9" s="24" t="s">
        <v>116</v>
      </c>
      <c r="V9" s="24" t="s">
        <v>134</v>
      </c>
      <c r="W9" s="24" t="s">
        <v>195</v>
      </c>
      <c r="X9" s="24" t="str">
        <f t="shared" si="0"/>
        <v>Asistencia a la Premiación a las Mejores Prácticas de Gobiernos Locales organizada por Alcaldes de México</v>
      </c>
      <c r="Y9" s="25">
        <v>45895</v>
      </c>
      <c r="Z9" s="25">
        <v>45896</v>
      </c>
      <c r="AA9" s="24">
        <f>+AA8+1</f>
        <v>2</v>
      </c>
      <c r="AB9" s="11">
        <f>1121+466.65+213.34+129.92+291.18+81+329+2354.83</f>
        <v>4986.92</v>
      </c>
      <c r="AC9" s="11">
        <v>1235.68</v>
      </c>
      <c r="AD9" s="25">
        <v>45902</v>
      </c>
      <c r="AE9" s="16" t="s">
        <v>143</v>
      </c>
      <c r="AF9" s="24">
        <f>+AF8+1</f>
        <v>2</v>
      </c>
      <c r="AG9" s="16" t="s">
        <v>118</v>
      </c>
      <c r="AH9" s="25" t="s">
        <v>117</v>
      </c>
      <c r="AI9" s="25">
        <v>45936</v>
      </c>
      <c r="AJ9" s="27" t="s">
        <v>120</v>
      </c>
    </row>
    <row r="10" spans="1:36" x14ac:dyDescent="0.35">
      <c r="A10" s="24">
        <v>2025</v>
      </c>
      <c r="B10" s="25">
        <v>45901</v>
      </c>
      <c r="C10" s="25">
        <v>45930</v>
      </c>
      <c r="D10" s="24" t="s">
        <v>94</v>
      </c>
      <c r="E10" s="24">
        <v>4104</v>
      </c>
      <c r="F10" s="24" t="s">
        <v>137</v>
      </c>
      <c r="G10" s="24" t="s">
        <v>137</v>
      </c>
      <c r="H10" s="24" t="s">
        <v>138</v>
      </c>
      <c r="I10" s="24" t="s">
        <v>146</v>
      </c>
      <c r="J10" s="24" t="s">
        <v>147</v>
      </c>
      <c r="K10" s="24" t="s">
        <v>148</v>
      </c>
      <c r="L10" s="24" t="s">
        <v>100</v>
      </c>
      <c r="M10" s="24" t="s">
        <v>102</v>
      </c>
      <c r="N10" s="24" t="s">
        <v>149</v>
      </c>
      <c r="O10" s="24" t="s">
        <v>104</v>
      </c>
      <c r="P10" s="24">
        <v>1</v>
      </c>
      <c r="Q10" s="26">
        <f>+P10*AB10</f>
        <v>11705.16</v>
      </c>
      <c r="R10" s="24" t="s">
        <v>116</v>
      </c>
      <c r="S10" s="24" t="s">
        <v>124</v>
      </c>
      <c r="T10" s="24" t="s">
        <v>124</v>
      </c>
      <c r="U10" s="24" t="s">
        <v>116</v>
      </c>
      <c r="V10" s="24" t="s">
        <v>134</v>
      </c>
      <c r="W10" s="24" t="s">
        <v>194</v>
      </c>
      <c r="X10" s="24" t="str">
        <f t="shared" si="0"/>
        <v>Participación como persona observadora dne la Consulta de Presupuesto Participativo 2025</v>
      </c>
      <c r="Y10" s="25">
        <v>45885</v>
      </c>
      <c r="Z10" s="25">
        <v>45886</v>
      </c>
      <c r="AA10" s="24">
        <f t="shared" ref="AA10:AA19" si="1">+AA9+1</f>
        <v>3</v>
      </c>
      <c r="AB10" s="11">
        <f>(1983.63+152+1199.5+3479.19+630+3650+10740+1576)/2</f>
        <v>11705.16</v>
      </c>
      <c r="AC10" s="11">
        <f>1490.87+290.01</f>
        <v>1780.8799999999999</v>
      </c>
      <c r="AD10" s="25">
        <v>45903</v>
      </c>
      <c r="AE10" s="16" t="s">
        <v>145</v>
      </c>
      <c r="AF10" s="24">
        <f t="shared" ref="AF10:AF19" si="2">+AF9+1</f>
        <v>3</v>
      </c>
      <c r="AG10" s="16" t="s">
        <v>118</v>
      </c>
      <c r="AH10" s="25" t="s">
        <v>117</v>
      </c>
      <c r="AI10" s="25">
        <v>45936</v>
      </c>
      <c r="AJ10" s="27" t="s">
        <v>120</v>
      </c>
    </row>
    <row r="11" spans="1:36" x14ac:dyDescent="0.35">
      <c r="A11" s="24">
        <v>2025</v>
      </c>
      <c r="B11" s="25">
        <v>45901</v>
      </c>
      <c r="C11" s="25">
        <v>45930</v>
      </c>
      <c r="D11" s="24" t="s">
        <v>89</v>
      </c>
      <c r="E11" s="24">
        <v>4138</v>
      </c>
      <c r="F11" s="24" t="s">
        <v>150</v>
      </c>
      <c r="G11" s="24" t="s">
        <v>150</v>
      </c>
      <c r="H11" s="24" t="s">
        <v>126</v>
      </c>
      <c r="I11" s="24" t="s">
        <v>151</v>
      </c>
      <c r="J11" s="24" t="s">
        <v>152</v>
      </c>
      <c r="K11" s="24" t="s">
        <v>152</v>
      </c>
      <c r="L11" s="24" t="s">
        <v>100</v>
      </c>
      <c r="M11" s="24" t="s">
        <v>102</v>
      </c>
      <c r="N11" s="24" t="s">
        <v>157</v>
      </c>
      <c r="O11" s="24" t="s">
        <v>104</v>
      </c>
      <c r="P11" s="24">
        <v>0</v>
      </c>
      <c r="Q11" s="26">
        <f t="shared" ref="Q11:Q19" si="3">+P11*AB11</f>
        <v>0</v>
      </c>
      <c r="R11" s="24" t="s">
        <v>116</v>
      </c>
      <c r="S11" s="24" t="s">
        <v>124</v>
      </c>
      <c r="T11" s="24" t="s">
        <v>124</v>
      </c>
      <c r="U11" s="24" t="s">
        <v>116</v>
      </c>
      <c r="V11" s="24" t="s">
        <v>158</v>
      </c>
      <c r="W11" s="24" t="s">
        <v>159</v>
      </c>
      <c r="X11" s="24" t="str">
        <f t="shared" si="0"/>
        <v>Asistencia al 1er Informe Ciudadano 2025 del Dr. Manual Galvez Sanchez</v>
      </c>
      <c r="Y11" s="25">
        <v>45884</v>
      </c>
      <c r="Z11" s="25">
        <v>45884</v>
      </c>
      <c r="AA11" s="24">
        <f t="shared" si="1"/>
        <v>4</v>
      </c>
      <c r="AB11" s="11">
        <f>1210+1014.99+1500.8+800.19+280+112</f>
        <v>4917.9799999999996</v>
      </c>
      <c r="AC11" s="28">
        <v>173.05</v>
      </c>
      <c r="AD11" s="25">
        <v>45902</v>
      </c>
      <c r="AE11" s="18" t="s">
        <v>214</v>
      </c>
      <c r="AF11" s="24">
        <f t="shared" si="2"/>
        <v>4</v>
      </c>
      <c r="AG11" s="16" t="s">
        <v>118</v>
      </c>
      <c r="AH11" s="25" t="s">
        <v>117</v>
      </c>
      <c r="AI11" s="25">
        <v>45936</v>
      </c>
      <c r="AJ11" s="27" t="s">
        <v>120</v>
      </c>
    </row>
    <row r="12" spans="1:36" x14ac:dyDescent="0.35">
      <c r="A12" s="24">
        <v>2025</v>
      </c>
      <c r="B12" s="25">
        <v>45901</v>
      </c>
      <c r="C12" s="25">
        <v>45930</v>
      </c>
      <c r="D12" s="24" t="s">
        <v>91</v>
      </c>
      <c r="E12" s="24">
        <v>4056</v>
      </c>
      <c r="F12" s="24" t="s">
        <v>153</v>
      </c>
      <c r="G12" s="24" t="s">
        <v>153</v>
      </c>
      <c r="H12" s="24" t="s">
        <v>126</v>
      </c>
      <c r="I12" s="24" t="s">
        <v>154</v>
      </c>
      <c r="J12" s="24" t="s">
        <v>155</v>
      </c>
      <c r="K12" s="24" t="s">
        <v>156</v>
      </c>
      <c r="L12" s="24" t="s">
        <v>100</v>
      </c>
      <c r="M12" s="24" t="s">
        <v>102</v>
      </c>
      <c r="N12" s="24" t="s">
        <v>157</v>
      </c>
      <c r="O12" s="24" t="s">
        <v>104</v>
      </c>
      <c r="P12" s="24">
        <v>0</v>
      </c>
      <c r="Q12" s="26">
        <f t="shared" si="3"/>
        <v>0</v>
      </c>
      <c r="R12" s="24" t="s">
        <v>116</v>
      </c>
      <c r="S12" s="24" t="s">
        <v>124</v>
      </c>
      <c r="T12" s="24" t="s">
        <v>124</v>
      </c>
      <c r="U12" s="24" t="s">
        <v>116</v>
      </c>
      <c r="V12" s="24" t="s">
        <v>158</v>
      </c>
      <c r="W12" s="24" t="s">
        <v>159</v>
      </c>
      <c r="X12" s="24" t="str">
        <f t="shared" si="0"/>
        <v>Asistencia al 1er Informe Ciudadano 2025 del Dr. Manual Galvez Sanchez</v>
      </c>
      <c r="Y12" s="25">
        <v>45884</v>
      </c>
      <c r="Z12" s="25">
        <v>45884</v>
      </c>
      <c r="AA12" s="24">
        <f t="shared" si="1"/>
        <v>5</v>
      </c>
      <c r="AB12" s="11">
        <v>3480</v>
      </c>
      <c r="AC12" s="28">
        <v>4159.18</v>
      </c>
      <c r="AD12" s="25">
        <v>45902</v>
      </c>
      <c r="AE12" s="18" t="s">
        <v>215</v>
      </c>
      <c r="AF12" s="24">
        <f t="shared" si="2"/>
        <v>5</v>
      </c>
      <c r="AG12" s="16" t="s">
        <v>118</v>
      </c>
      <c r="AH12" s="25" t="s">
        <v>117</v>
      </c>
      <c r="AI12" s="25">
        <v>45936</v>
      </c>
      <c r="AJ12" s="27" t="s">
        <v>120</v>
      </c>
    </row>
    <row r="13" spans="1:36" x14ac:dyDescent="0.35">
      <c r="A13" s="24">
        <v>2025</v>
      </c>
      <c r="B13" s="25">
        <v>45901</v>
      </c>
      <c r="C13" s="25">
        <v>45930</v>
      </c>
      <c r="D13" s="24" t="s">
        <v>90</v>
      </c>
      <c r="E13" s="24">
        <v>4048</v>
      </c>
      <c r="F13" s="24" t="s">
        <v>160</v>
      </c>
      <c r="G13" s="24" t="s">
        <v>160</v>
      </c>
      <c r="H13" s="24" t="s">
        <v>161</v>
      </c>
      <c r="I13" s="24" t="s">
        <v>122</v>
      </c>
      <c r="J13" s="24" t="s">
        <v>162</v>
      </c>
      <c r="K13" s="24" t="s">
        <v>123</v>
      </c>
      <c r="L13" s="24" t="s">
        <v>100</v>
      </c>
      <c r="M13" s="24" t="s">
        <v>102</v>
      </c>
      <c r="N13" s="24" t="s">
        <v>163</v>
      </c>
      <c r="O13" s="24" t="s">
        <v>104</v>
      </c>
      <c r="P13" s="24">
        <v>0</v>
      </c>
      <c r="Q13" s="26">
        <f t="shared" si="3"/>
        <v>0</v>
      </c>
      <c r="R13" s="24" t="s">
        <v>116</v>
      </c>
      <c r="S13" s="24" t="s">
        <v>124</v>
      </c>
      <c r="T13" s="24" t="s">
        <v>124</v>
      </c>
      <c r="U13" s="24" t="s">
        <v>116</v>
      </c>
      <c r="V13" s="24" t="s">
        <v>125</v>
      </c>
      <c r="W13" s="24" t="s">
        <v>164</v>
      </c>
      <c r="X13" s="24" t="str">
        <f t="shared" si="0"/>
        <v>Asistencia al 5to. Congreso Nacional de Estaciones de Bomberos</v>
      </c>
      <c r="Y13" s="25">
        <v>45827</v>
      </c>
      <c r="Z13" s="25">
        <v>45829</v>
      </c>
      <c r="AA13" s="24">
        <f t="shared" si="1"/>
        <v>6</v>
      </c>
      <c r="AB13" s="11">
        <f>1210+119.95+65.14+71.02+125.93+263+1499+382.04+105</f>
        <v>3841.08</v>
      </c>
      <c r="AC13" s="29">
        <v>3132.26</v>
      </c>
      <c r="AD13" s="25">
        <v>45873</v>
      </c>
      <c r="AE13" s="16" t="s">
        <v>212</v>
      </c>
      <c r="AF13" s="24">
        <f t="shared" si="2"/>
        <v>6</v>
      </c>
      <c r="AG13" s="16" t="s">
        <v>118</v>
      </c>
      <c r="AH13" s="25" t="s">
        <v>117</v>
      </c>
      <c r="AI13" s="25">
        <v>45936</v>
      </c>
      <c r="AJ13" s="27" t="s">
        <v>120</v>
      </c>
    </row>
    <row r="14" spans="1:36" x14ac:dyDescent="0.35">
      <c r="A14" s="24">
        <v>2025</v>
      </c>
      <c r="B14" s="25">
        <v>45901</v>
      </c>
      <c r="C14" s="25">
        <v>45930</v>
      </c>
      <c r="D14" s="24" t="s">
        <v>90</v>
      </c>
      <c r="E14" s="24">
        <v>4056</v>
      </c>
      <c r="F14" s="24" t="s">
        <v>153</v>
      </c>
      <c r="G14" s="24" t="s">
        <v>153</v>
      </c>
      <c r="H14" s="24" t="s">
        <v>165</v>
      </c>
      <c r="I14" s="24" t="s">
        <v>166</v>
      </c>
      <c r="J14" s="24" t="s">
        <v>167</v>
      </c>
      <c r="K14" s="24" t="s">
        <v>168</v>
      </c>
      <c r="L14" s="24" t="s">
        <v>100</v>
      </c>
      <c r="M14" s="24" t="s">
        <v>102</v>
      </c>
      <c r="N14" s="24" t="s">
        <v>169</v>
      </c>
      <c r="O14" s="24" t="s">
        <v>105</v>
      </c>
      <c r="P14" s="24">
        <v>0</v>
      </c>
      <c r="Q14" s="26">
        <f t="shared" si="3"/>
        <v>0</v>
      </c>
      <c r="R14" s="24" t="s">
        <v>116</v>
      </c>
      <c r="S14" s="24" t="s">
        <v>124</v>
      </c>
      <c r="T14" s="24" t="s">
        <v>124</v>
      </c>
      <c r="U14" s="24" t="s">
        <v>170</v>
      </c>
      <c r="V14" s="24" t="s">
        <v>171</v>
      </c>
      <c r="W14" s="24" t="s">
        <v>172</v>
      </c>
      <c r="X14" s="24" t="str">
        <f t="shared" si="0"/>
        <v>Visita técnica de la instalación de la réplica de la Caja del Agua</v>
      </c>
      <c r="Y14" s="25">
        <v>45854</v>
      </c>
      <c r="Z14" s="25">
        <v>45855</v>
      </c>
      <c r="AA14" s="24">
        <f t="shared" si="1"/>
        <v>7</v>
      </c>
      <c r="AB14" s="11">
        <v>34140.730000000003</v>
      </c>
      <c r="AC14" s="29">
        <v>0</v>
      </c>
      <c r="AD14" s="25">
        <v>45874</v>
      </c>
      <c r="AE14" s="16" t="s">
        <v>211</v>
      </c>
      <c r="AF14" s="24">
        <f t="shared" si="2"/>
        <v>7</v>
      </c>
      <c r="AG14" s="16" t="s">
        <v>118</v>
      </c>
      <c r="AH14" s="25" t="s">
        <v>117</v>
      </c>
      <c r="AI14" s="25">
        <v>45936</v>
      </c>
      <c r="AJ14" s="27" t="s">
        <v>120</v>
      </c>
    </row>
    <row r="15" spans="1:36" x14ac:dyDescent="0.35">
      <c r="A15" s="24">
        <v>2025</v>
      </c>
      <c r="B15" s="25">
        <v>45901</v>
      </c>
      <c r="C15" s="25">
        <v>45930</v>
      </c>
      <c r="D15" s="24" t="s">
        <v>89</v>
      </c>
      <c r="E15" s="24">
        <v>4137</v>
      </c>
      <c r="F15" s="24" t="s">
        <v>173</v>
      </c>
      <c r="G15" s="24" t="s">
        <v>173</v>
      </c>
      <c r="H15" s="24" t="s">
        <v>174</v>
      </c>
      <c r="I15" s="24" t="s">
        <v>175</v>
      </c>
      <c r="J15" s="24" t="s">
        <v>176</v>
      </c>
      <c r="K15" s="24" t="s">
        <v>177</v>
      </c>
      <c r="L15" s="24" t="s">
        <v>100</v>
      </c>
      <c r="M15" s="24" t="s">
        <v>102</v>
      </c>
      <c r="N15" s="24" t="s">
        <v>178</v>
      </c>
      <c r="O15" s="24" t="s">
        <v>104</v>
      </c>
      <c r="P15" s="24">
        <v>0</v>
      </c>
      <c r="Q15" s="26">
        <f t="shared" si="3"/>
        <v>0</v>
      </c>
      <c r="R15" s="24" t="s">
        <v>116</v>
      </c>
      <c r="S15" s="24" t="s">
        <v>124</v>
      </c>
      <c r="T15" s="24" t="s">
        <v>124</v>
      </c>
      <c r="U15" s="24" t="s">
        <v>116</v>
      </c>
      <c r="V15" s="24" t="s">
        <v>125</v>
      </c>
      <c r="W15" s="24" t="s">
        <v>125</v>
      </c>
      <c r="X15" s="24" t="str">
        <f t="shared" si="0"/>
        <v xml:space="preserve">Participación en el Festival de Ciudades Mexicanas Patrimonio Mundial </v>
      </c>
      <c r="Y15" s="25">
        <v>45884</v>
      </c>
      <c r="Z15" s="25">
        <v>45885</v>
      </c>
      <c r="AA15" s="24">
        <f t="shared" si="1"/>
        <v>8</v>
      </c>
      <c r="AB15" s="11">
        <f>52+500+500+500+1270+1850+1230+1007.7+260+228+319+1000</f>
        <v>8716.7000000000007</v>
      </c>
      <c r="AC15" s="28">
        <f>223+1229.8</f>
        <v>1452.8</v>
      </c>
      <c r="AD15" s="25">
        <v>45915</v>
      </c>
      <c r="AE15" s="16" t="s">
        <v>218</v>
      </c>
      <c r="AF15" s="24">
        <f t="shared" si="2"/>
        <v>8</v>
      </c>
      <c r="AG15" s="16" t="s">
        <v>118</v>
      </c>
      <c r="AH15" s="25" t="s">
        <v>117</v>
      </c>
      <c r="AI15" s="25">
        <v>45936</v>
      </c>
      <c r="AJ15" s="27" t="s">
        <v>120</v>
      </c>
    </row>
    <row r="16" spans="1:36" x14ac:dyDescent="0.35">
      <c r="A16" s="24">
        <v>2025</v>
      </c>
      <c r="B16" s="25">
        <v>45901</v>
      </c>
      <c r="C16" s="25">
        <v>45930</v>
      </c>
      <c r="D16" s="24" t="s">
        <v>91</v>
      </c>
      <c r="E16" s="30">
        <v>4132</v>
      </c>
      <c r="F16" s="24" t="s">
        <v>180</v>
      </c>
      <c r="G16" s="24" t="s">
        <v>180</v>
      </c>
      <c r="H16" s="24" t="s">
        <v>181</v>
      </c>
      <c r="I16" s="24" t="s">
        <v>182</v>
      </c>
      <c r="J16" s="24" t="s">
        <v>183</v>
      </c>
      <c r="K16" s="24" t="s">
        <v>184</v>
      </c>
      <c r="L16" s="24" t="s">
        <v>100</v>
      </c>
      <c r="M16" s="24" t="s">
        <v>102</v>
      </c>
      <c r="N16" s="24" t="s">
        <v>185</v>
      </c>
      <c r="O16" s="24" t="s">
        <v>104</v>
      </c>
      <c r="P16" s="24">
        <v>0</v>
      </c>
      <c r="Q16" s="26">
        <f t="shared" si="3"/>
        <v>0</v>
      </c>
      <c r="R16" s="24" t="s">
        <v>116</v>
      </c>
      <c r="S16" s="24" t="s">
        <v>124</v>
      </c>
      <c r="T16" s="24" t="s">
        <v>124</v>
      </c>
      <c r="U16" s="24" t="s">
        <v>116</v>
      </c>
      <c r="V16" s="24" t="s">
        <v>186</v>
      </c>
      <c r="W16" s="24" t="s">
        <v>187</v>
      </c>
      <c r="X16" s="24" t="str">
        <f t="shared" si="0"/>
        <v>Asistencia al encuentro nacional de parobación social de la ciencia y la tecnologia y la innovación 2025</v>
      </c>
      <c r="Y16" s="25">
        <v>45919</v>
      </c>
      <c r="Z16" s="25">
        <v>45919</v>
      </c>
      <c r="AA16" s="24">
        <f t="shared" si="1"/>
        <v>9</v>
      </c>
      <c r="AB16" s="11">
        <f>1465+482+1198+383+154+248+4699+715+450</f>
        <v>9794</v>
      </c>
      <c r="AC16" s="28">
        <v>162.32</v>
      </c>
      <c r="AD16" s="25">
        <v>45924</v>
      </c>
      <c r="AE16" s="16" t="s">
        <v>220</v>
      </c>
      <c r="AF16" s="24">
        <f t="shared" si="2"/>
        <v>9</v>
      </c>
      <c r="AG16" s="16" t="s">
        <v>118</v>
      </c>
      <c r="AH16" s="25" t="s">
        <v>117</v>
      </c>
      <c r="AI16" s="25">
        <v>45936</v>
      </c>
      <c r="AJ16" s="27" t="s">
        <v>120</v>
      </c>
    </row>
    <row r="17" spans="1:36" x14ac:dyDescent="0.35">
      <c r="A17" s="24">
        <v>2025</v>
      </c>
      <c r="B17" s="25">
        <v>45901</v>
      </c>
      <c r="C17" s="25">
        <v>45930</v>
      </c>
      <c r="D17" s="24" t="s">
        <v>91</v>
      </c>
      <c r="E17" s="24">
        <v>4113</v>
      </c>
      <c r="F17" s="24" t="s">
        <v>188</v>
      </c>
      <c r="G17" s="24" t="s">
        <v>188</v>
      </c>
      <c r="H17" s="24" t="s">
        <v>179</v>
      </c>
      <c r="I17" s="24" t="s">
        <v>189</v>
      </c>
      <c r="J17" s="24" t="s">
        <v>190</v>
      </c>
      <c r="K17" s="24" t="s">
        <v>191</v>
      </c>
      <c r="L17" s="24" t="s">
        <v>100</v>
      </c>
      <c r="M17" s="24" t="s">
        <v>102</v>
      </c>
      <c r="N17" s="24" t="s">
        <v>192</v>
      </c>
      <c r="O17" s="24" t="s">
        <v>104</v>
      </c>
      <c r="P17" s="24">
        <v>3</v>
      </c>
      <c r="Q17" s="26">
        <f t="shared" si="3"/>
        <v>21183.48</v>
      </c>
      <c r="R17" s="24" t="s">
        <v>116</v>
      </c>
      <c r="S17" s="24" t="s">
        <v>124</v>
      </c>
      <c r="T17" s="24" t="s">
        <v>124</v>
      </c>
      <c r="U17" s="24" t="s">
        <v>116</v>
      </c>
      <c r="V17" s="24" t="s">
        <v>134</v>
      </c>
      <c r="W17" s="24" t="s">
        <v>193</v>
      </c>
      <c r="X17" s="24" t="str">
        <f t="shared" si="0"/>
        <v>Asistencia al Encuentro de Profesionales en Turismo (EPTUR)</v>
      </c>
      <c r="Y17" s="25">
        <v>45896</v>
      </c>
      <c r="Z17" s="25">
        <v>45898</v>
      </c>
      <c r="AA17" s="24">
        <f t="shared" si="1"/>
        <v>10</v>
      </c>
      <c r="AB17" s="11">
        <f>(66+250.01+61+816.02+887.75+62+108+108+840.26+292+108+108+24537.6)/4</f>
        <v>7061.16</v>
      </c>
      <c r="AC17" s="28">
        <v>6755.36</v>
      </c>
      <c r="AD17" s="25">
        <v>45926</v>
      </c>
      <c r="AE17" s="17" t="s">
        <v>222</v>
      </c>
      <c r="AF17" s="24">
        <f t="shared" si="2"/>
        <v>10</v>
      </c>
      <c r="AG17" s="16" t="s">
        <v>118</v>
      </c>
      <c r="AH17" s="25" t="s">
        <v>117</v>
      </c>
      <c r="AI17" s="25">
        <v>45936</v>
      </c>
      <c r="AJ17" s="27" t="s">
        <v>120</v>
      </c>
    </row>
    <row r="18" spans="1:36" x14ac:dyDescent="0.35">
      <c r="A18" s="24">
        <v>2025</v>
      </c>
      <c r="B18" s="25">
        <v>45901</v>
      </c>
      <c r="C18" s="25">
        <v>45930</v>
      </c>
      <c r="D18" s="24" t="s">
        <v>91</v>
      </c>
      <c r="E18" s="24">
        <v>4130</v>
      </c>
      <c r="F18" s="24" t="s">
        <v>196</v>
      </c>
      <c r="G18" s="24" t="s">
        <v>196</v>
      </c>
      <c r="H18" s="24" t="s">
        <v>197</v>
      </c>
      <c r="I18" s="24" t="s">
        <v>198</v>
      </c>
      <c r="J18" s="24" t="s">
        <v>199</v>
      </c>
      <c r="K18" s="24" t="s">
        <v>200</v>
      </c>
      <c r="L18" s="24" t="s">
        <v>100</v>
      </c>
      <c r="M18" s="24" t="s">
        <v>102</v>
      </c>
      <c r="N18" s="24" t="s">
        <v>201</v>
      </c>
      <c r="O18" s="24" t="s">
        <v>104</v>
      </c>
      <c r="P18" s="24">
        <v>0</v>
      </c>
      <c r="Q18" s="26">
        <f t="shared" si="3"/>
        <v>0</v>
      </c>
      <c r="R18" s="24" t="s">
        <v>116</v>
      </c>
      <c r="S18" s="24" t="s">
        <v>124</v>
      </c>
      <c r="T18" s="24" t="s">
        <v>124</v>
      </c>
      <c r="U18" s="24" t="s">
        <v>116</v>
      </c>
      <c r="V18" s="24" t="s">
        <v>202</v>
      </c>
      <c r="W18" s="24" t="s">
        <v>203</v>
      </c>
      <c r="X18" s="24" t="str">
        <f t="shared" si="0"/>
        <v>Asistencia al Informe de Gobienro de la Presidente de Guadalajara</v>
      </c>
      <c r="Y18" s="25">
        <v>45907</v>
      </c>
      <c r="Z18" s="25">
        <v>45908</v>
      </c>
      <c r="AA18" s="24">
        <f t="shared" si="1"/>
        <v>11</v>
      </c>
      <c r="AB18" s="11">
        <f>1010.88+680.52+893+94+56+246+174+590</f>
        <v>3744.4</v>
      </c>
      <c r="AC18" s="28">
        <v>3609.7</v>
      </c>
      <c r="AD18" s="25">
        <v>45903</v>
      </c>
      <c r="AE18" s="17" t="s">
        <v>223</v>
      </c>
      <c r="AF18" s="24">
        <f t="shared" si="2"/>
        <v>11</v>
      </c>
      <c r="AG18" s="16" t="s">
        <v>118</v>
      </c>
      <c r="AH18" s="25" t="s">
        <v>117</v>
      </c>
      <c r="AI18" s="25">
        <v>45936</v>
      </c>
      <c r="AJ18" s="27" t="s">
        <v>120</v>
      </c>
    </row>
    <row r="19" spans="1:36" x14ac:dyDescent="0.35">
      <c r="A19" s="24">
        <v>2025</v>
      </c>
      <c r="B19" s="25">
        <v>45901</v>
      </c>
      <c r="C19" s="25">
        <v>45930</v>
      </c>
      <c r="D19" s="24" t="s">
        <v>89</v>
      </c>
      <c r="E19" s="24">
        <v>4138</v>
      </c>
      <c r="F19" s="24" t="s">
        <v>150</v>
      </c>
      <c r="G19" s="24" t="s">
        <v>150</v>
      </c>
      <c r="H19" s="24" t="s">
        <v>204</v>
      </c>
      <c r="I19" s="24" t="s">
        <v>205</v>
      </c>
      <c r="J19" s="24" t="s">
        <v>206</v>
      </c>
      <c r="K19" s="24" t="s">
        <v>207</v>
      </c>
      <c r="L19" s="24" t="s">
        <v>100</v>
      </c>
      <c r="M19" s="24" t="s">
        <v>102</v>
      </c>
      <c r="N19" s="24" t="s">
        <v>208</v>
      </c>
      <c r="O19" s="24" t="s">
        <v>104</v>
      </c>
      <c r="P19" s="24">
        <v>0</v>
      </c>
      <c r="Q19" s="26">
        <f t="shared" si="3"/>
        <v>0</v>
      </c>
      <c r="R19" s="24" t="s">
        <v>116</v>
      </c>
      <c r="S19" s="24" t="s">
        <v>124</v>
      </c>
      <c r="T19" s="24" t="s">
        <v>124</v>
      </c>
      <c r="U19" s="24" t="s">
        <v>116</v>
      </c>
      <c r="V19" s="24" t="s">
        <v>134</v>
      </c>
      <c r="W19" s="24" t="s">
        <v>209</v>
      </c>
      <c r="X19" s="24" t="str">
        <f t="shared" si="0"/>
        <v>Asistencia a la presentación de la Edición No. 38 de la Carrera Panamericana</v>
      </c>
      <c r="Y19" s="25">
        <v>45905</v>
      </c>
      <c r="Z19" s="25">
        <v>45906</v>
      </c>
      <c r="AA19" s="24">
        <f t="shared" si="1"/>
        <v>12</v>
      </c>
      <c r="AB19" s="11">
        <f>10503+163.78+3752.45+659.69+139.22+84.35+1365+217.28</f>
        <v>16884.769999999997</v>
      </c>
      <c r="AC19" s="28">
        <v>406</v>
      </c>
      <c r="AD19" s="25">
        <v>45915</v>
      </c>
      <c r="AE19" s="18" t="s">
        <v>225</v>
      </c>
      <c r="AF19" s="24">
        <f t="shared" si="2"/>
        <v>12</v>
      </c>
      <c r="AG19" s="16" t="s">
        <v>118</v>
      </c>
      <c r="AH19" s="25" t="s">
        <v>117</v>
      </c>
      <c r="AI19" s="25">
        <v>45936</v>
      </c>
      <c r="AJ19" s="27" t="s">
        <v>120</v>
      </c>
    </row>
    <row r="20" spans="1:36" x14ac:dyDescent="0.35">
      <c r="B20" s="8"/>
      <c r="C20" s="8"/>
      <c r="N20" s="3"/>
      <c r="Q20" s="7"/>
      <c r="V20" s="3"/>
      <c r="X20" s="3"/>
      <c r="Y20" s="3"/>
      <c r="Z20" s="3"/>
      <c r="AB20" s="11"/>
      <c r="AC20" s="4"/>
      <c r="AD20" s="8"/>
      <c r="AE20" s="12"/>
      <c r="AG20" s="13"/>
      <c r="AH20" s="8"/>
      <c r="AI20" s="8"/>
      <c r="AJ20" s="14"/>
    </row>
    <row r="21" spans="1:36" x14ac:dyDescent="0.35">
      <c r="B21" s="8"/>
      <c r="C21" s="8"/>
      <c r="N21" s="3"/>
      <c r="X21" s="3"/>
      <c r="Y21" s="15"/>
      <c r="Z21" s="15"/>
      <c r="AC21" s="4"/>
      <c r="AD21" s="8"/>
      <c r="AE21" s="19"/>
      <c r="AG21" s="13"/>
      <c r="AH21" s="8"/>
      <c r="AI21" s="8"/>
      <c r="AJ21" s="14"/>
    </row>
    <row r="22" spans="1:36" ht="26" x14ac:dyDescent="0.6">
      <c r="B22" s="8"/>
      <c r="C22" s="8"/>
      <c r="X22" s="20"/>
      <c r="AD22" s="8"/>
    </row>
    <row r="23" spans="1:36" x14ac:dyDescent="0.35">
      <c r="B23" s="8"/>
      <c r="C23" s="8"/>
      <c r="X23" s="3"/>
    </row>
  </sheetData>
  <mergeCells count="7">
    <mergeCell ref="A6:AJ6"/>
    <mergeCell ref="A2:C2"/>
    <mergeCell ref="D2:F2"/>
    <mergeCell ref="G2:I2"/>
    <mergeCell ref="A3:C3"/>
    <mergeCell ref="D3:F3"/>
    <mergeCell ref="G3:I3"/>
  </mergeCells>
  <phoneticPr fontId="7" type="noConversion"/>
  <dataValidations count="5">
    <dataValidation type="list" allowBlank="1" showErrorMessage="1" sqref="D8:D172" xr:uid="{00000000-0002-0000-0000-000000000000}">
      <formula1>Hidden_13</formula1>
    </dataValidation>
    <dataValidation type="list" allowBlank="1" showErrorMessage="1" sqref="L8:L172" xr:uid="{00000000-0002-0000-0000-000001000000}">
      <formula1>Hidden_211</formula1>
    </dataValidation>
    <dataValidation type="list" allowBlank="1" showErrorMessage="1" sqref="M8:M172" xr:uid="{00000000-0002-0000-0000-000002000000}">
      <formula1>Hidden_312</formula1>
    </dataValidation>
    <dataValidation type="list" allowBlank="1" showErrorMessage="1" sqref="O8:O172" xr:uid="{00000000-0002-0000-0000-000003000000}">
      <formula1>Hidden_414</formula1>
    </dataValidation>
    <dataValidation type="list" allowBlank="1" showErrorMessage="1" sqref="L16" xr:uid="{5DD0871C-4493-4E0D-909B-5C1C4575E074}">
      <formula1>Hidden_28</formula1>
    </dataValidation>
  </dataValidations>
  <hyperlinks>
    <hyperlink ref="AG8" r:id="rId1" xr:uid="{127032C2-2330-475B-B05C-0F247B4C281D}"/>
    <hyperlink ref="AG9" r:id="rId2" xr:uid="{C5964D39-D1B6-4860-A311-03266BF8CBBF}"/>
    <hyperlink ref="AG10" r:id="rId3" xr:uid="{E1F1E894-86C5-47B6-A23A-F0A24BFAEA23}"/>
    <hyperlink ref="AG11:AG12" r:id="rId4" display="http://www.cegaipslp.org.mx/HV2024Dos.nsf/15E8B02F4442BBD406258BCD00724715/$file/GACETA%2051_2023%20BASES%20NORMATIVAS%20PARA%20LA%20ADMINISTRACION,%20RACIONALIZACI%C3%93N,%20EJERCICIO%20Y%20CONTROL%20DEL%20GASTO.pdf" xr:uid="{DA0F6B0E-6B4E-4A7C-84C4-ABF280A3D7DD}"/>
    <hyperlink ref="AG13" r:id="rId5" xr:uid="{453C7F6F-CE86-4FD2-8F7E-0D2C5BEB1FB2}"/>
    <hyperlink ref="AG14" r:id="rId6" xr:uid="{02ADDF1C-8941-44BE-93E3-34827FF127F4}"/>
    <hyperlink ref="AG15" r:id="rId7" xr:uid="{572E164E-FADD-4D37-BC20-76CE40C4799D}"/>
    <hyperlink ref="AG16" r:id="rId8" xr:uid="{51CCC811-B3A7-4B3D-9708-AD6459330195}"/>
    <hyperlink ref="AG17" r:id="rId9" xr:uid="{EE3B506A-4747-49D4-9CD8-DAFA8DE9D3AD}"/>
    <hyperlink ref="AG18" r:id="rId10" xr:uid="{55801210-9D3A-4597-A6B0-E1A0B302B441}"/>
    <hyperlink ref="AG19" r:id="rId11" xr:uid="{9B45B9E2-1D0B-4520-BF75-E44E5F9A2C52}"/>
    <hyperlink ref="AE13" r:id="rId12" xr:uid="{F70D55A6-6ED0-4271-8E08-BC3C7DE70A3B}"/>
    <hyperlink ref="AE12" r:id="rId13" xr:uid="{64989BAE-6373-4C2D-BF75-C74D87A67037}"/>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9"/>
  <sheetViews>
    <sheetView topLeftCell="A3" workbookViewId="0">
      <selection activeCell="A4" sqref="A4:D15"/>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106</v>
      </c>
      <c r="C2" t="s">
        <v>107</v>
      </c>
      <c r="D2" t="s">
        <v>108</v>
      </c>
    </row>
    <row r="3" spans="1:4" ht="56.5" x14ac:dyDescent="0.35">
      <c r="A3" s="1" t="s">
        <v>109</v>
      </c>
      <c r="B3" s="1" t="s">
        <v>110</v>
      </c>
      <c r="C3" s="1" t="s">
        <v>111</v>
      </c>
      <c r="D3" s="1" t="s">
        <v>112</v>
      </c>
    </row>
    <row r="4" spans="1:4" x14ac:dyDescent="0.35">
      <c r="A4">
        <v>1</v>
      </c>
      <c r="B4">
        <v>37500</v>
      </c>
      <c r="C4" t="s">
        <v>115</v>
      </c>
      <c r="D4" s="4">
        <f>+'Reporte de Formatos'!AB8+'Reporte de Formatos'!Q8</f>
        <v>4949.99</v>
      </c>
    </row>
    <row r="5" spans="1:4" x14ac:dyDescent="0.35">
      <c r="A5">
        <f>1+A4</f>
        <v>2</v>
      </c>
      <c r="B5">
        <v>37500</v>
      </c>
      <c r="C5" t="s">
        <v>115</v>
      </c>
      <c r="D5" s="4">
        <f>+'Reporte de Formatos'!AB9+'Reporte de Formatos'!Q9</f>
        <v>4986.92</v>
      </c>
    </row>
    <row r="6" spans="1:4" x14ac:dyDescent="0.35">
      <c r="A6">
        <f t="shared" ref="A6:A15" si="0">1+A5</f>
        <v>3</v>
      </c>
      <c r="B6">
        <v>37501</v>
      </c>
      <c r="C6" t="s">
        <v>115</v>
      </c>
      <c r="D6" s="4">
        <f>+'Reporte de Formatos'!AB10+'Reporte de Formatos'!Q10</f>
        <v>23410.32</v>
      </c>
    </row>
    <row r="7" spans="1:4" x14ac:dyDescent="0.35">
      <c r="A7">
        <f t="shared" si="0"/>
        <v>4</v>
      </c>
      <c r="B7">
        <v>37502</v>
      </c>
      <c r="C7" t="s">
        <v>115</v>
      </c>
      <c r="D7" s="4">
        <f>+'Reporte de Formatos'!AB11+'Reporte de Formatos'!Q11</f>
        <v>4917.9799999999996</v>
      </c>
    </row>
    <row r="8" spans="1:4" x14ac:dyDescent="0.35">
      <c r="A8">
        <f t="shared" si="0"/>
        <v>5</v>
      </c>
      <c r="B8">
        <v>37503</v>
      </c>
      <c r="C8" t="s">
        <v>115</v>
      </c>
      <c r="D8" s="4">
        <f>+'Reporte de Formatos'!AB12+'Reporte de Formatos'!Q12</f>
        <v>3480</v>
      </c>
    </row>
    <row r="9" spans="1:4" x14ac:dyDescent="0.35">
      <c r="A9">
        <f t="shared" si="0"/>
        <v>6</v>
      </c>
      <c r="B9">
        <v>37504</v>
      </c>
      <c r="C9" t="s">
        <v>115</v>
      </c>
      <c r="D9" s="4">
        <f>+'Reporte de Formatos'!AB13+'Reporte de Formatos'!Q13</f>
        <v>3841.08</v>
      </c>
    </row>
    <row r="10" spans="1:4" x14ac:dyDescent="0.35">
      <c r="A10">
        <f t="shared" si="0"/>
        <v>7</v>
      </c>
      <c r="B10">
        <v>37505</v>
      </c>
      <c r="C10" t="s">
        <v>115</v>
      </c>
      <c r="D10" s="4">
        <f>+'Reporte de Formatos'!AB14+'Reporte de Formatos'!Q14</f>
        <v>34140.730000000003</v>
      </c>
    </row>
    <row r="11" spans="1:4" x14ac:dyDescent="0.35">
      <c r="A11">
        <f t="shared" si="0"/>
        <v>8</v>
      </c>
      <c r="B11">
        <v>37506</v>
      </c>
      <c r="C11" t="s">
        <v>115</v>
      </c>
      <c r="D11" s="4">
        <f>+'Reporte de Formatos'!AB15+'Reporte de Formatos'!Q15</f>
        <v>8716.7000000000007</v>
      </c>
    </row>
    <row r="12" spans="1:4" x14ac:dyDescent="0.35">
      <c r="A12">
        <f t="shared" si="0"/>
        <v>9</v>
      </c>
      <c r="B12">
        <v>37507</v>
      </c>
      <c r="C12" t="s">
        <v>115</v>
      </c>
      <c r="D12" s="4">
        <f>+'Reporte de Formatos'!AB16+'Reporte de Formatos'!Q16</f>
        <v>9794</v>
      </c>
    </row>
    <row r="13" spans="1:4" x14ac:dyDescent="0.35">
      <c r="A13">
        <f t="shared" si="0"/>
        <v>10</v>
      </c>
      <c r="B13">
        <v>37508</v>
      </c>
      <c r="C13" t="s">
        <v>115</v>
      </c>
      <c r="D13" s="4">
        <f>+'Reporte de Formatos'!AB17+'Reporte de Formatos'!Q17</f>
        <v>28244.639999999999</v>
      </c>
    </row>
    <row r="14" spans="1:4" x14ac:dyDescent="0.35">
      <c r="A14">
        <f t="shared" si="0"/>
        <v>11</v>
      </c>
      <c r="B14">
        <v>37509</v>
      </c>
      <c r="C14" t="s">
        <v>115</v>
      </c>
      <c r="D14" s="4">
        <f>+'Reporte de Formatos'!AB18+'Reporte de Formatos'!Q18</f>
        <v>3744.4</v>
      </c>
    </row>
    <row r="15" spans="1:4" x14ac:dyDescent="0.35">
      <c r="A15">
        <f t="shared" si="0"/>
        <v>12</v>
      </c>
      <c r="B15">
        <v>37510</v>
      </c>
      <c r="C15" t="s">
        <v>115</v>
      </c>
      <c r="D15" s="4">
        <f>+'Reporte de Formatos'!AB19+'Reporte de Formatos'!Q19</f>
        <v>16884.769999999997</v>
      </c>
    </row>
    <row r="16" spans="1:4" x14ac:dyDescent="0.35">
      <c r="D16" s="4"/>
    </row>
    <row r="17" spans="4:4" x14ac:dyDescent="0.35">
      <c r="D17" s="4"/>
    </row>
    <row r="18" spans="4:4" x14ac:dyDescent="0.35">
      <c r="D18" s="4"/>
    </row>
    <row r="19" spans="4:4" x14ac:dyDescent="0.3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7"/>
  <sheetViews>
    <sheetView topLeftCell="A3" workbookViewId="0">
      <selection activeCell="B15" sqref="A4:B15"/>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x14ac:dyDescent="0.35">
      <c r="A4">
        <v>1</v>
      </c>
      <c r="B4" s="10" t="s">
        <v>136</v>
      </c>
    </row>
    <row r="5" spans="1:2" x14ac:dyDescent="0.35">
      <c r="A5">
        <f t="shared" ref="A5:A15" si="0">+A4+1</f>
        <v>2</v>
      </c>
      <c r="B5" s="10" t="s">
        <v>144</v>
      </c>
    </row>
    <row r="6" spans="1:2" x14ac:dyDescent="0.35">
      <c r="A6">
        <f t="shared" si="0"/>
        <v>3</v>
      </c>
      <c r="B6" s="16" t="s">
        <v>227</v>
      </c>
    </row>
    <row r="7" spans="1:2" x14ac:dyDescent="0.35">
      <c r="A7">
        <f t="shared" si="0"/>
        <v>4</v>
      </c>
      <c r="B7" s="18" t="s">
        <v>216</v>
      </c>
    </row>
    <row r="8" spans="1:2" x14ac:dyDescent="0.35">
      <c r="A8">
        <f t="shared" si="0"/>
        <v>5</v>
      </c>
      <c r="B8" s="18" t="s">
        <v>228</v>
      </c>
    </row>
    <row r="9" spans="1:2" x14ac:dyDescent="0.35">
      <c r="A9">
        <f t="shared" si="0"/>
        <v>6</v>
      </c>
      <c r="B9" s="10" t="s">
        <v>213</v>
      </c>
    </row>
    <row r="10" spans="1:2" x14ac:dyDescent="0.35">
      <c r="A10">
        <f t="shared" si="0"/>
        <v>7</v>
      </c>
      <c r="B10" s="10" t="s">
        <v>210</v>
      </c>
    </row>
    <row r="11" spans="1:2" x14ac:dyDescent="0.35">
      <c r="A11">
        <f t="shared" si="0"/>
        <v>8</v>
      </c>
      <c r="B11" s="18" t="s">
        <v>217</v>
      </c>
    </row>
    <row r="12" spans="1:2" x14ac:dyDescent="0.35">
      <c r="A12">
        <f t="shared" si="0"/>
        <v>9</v>
      </c>
      <c r="B12" s="9" t="s">
        <v>219</v>
      </c>
    </row>
    <row r="13" spans="1:2" x14ac:dyDescent="0.35">
      <c r="A13">
        <f t="shared" si="0"/>
        <v>10</v>
      </c>
      <c r="B13" s="18" t="s">
        <v>221</v>
      </c>
    </row>
    <row r="14" spans="1:2" x14ac:dyDescent="0.35">
      <c r="A14">
        <f t="shared" si="0"/>
        <v>11</v>
      </c>
      <c r="B14" s="17" t="s">
        <v>224</v>
      </c>
    </row>
    <row r="15" spans="1:2" x14ac:dyDescent="0.35">
      <c r="A15">
        <f t="shared" si="0"/>
        <v>12</v>
      </c>
      <c r="B15" s="18" t="s">
        <v>226</v>
      </c>
    </row>
    <row r="16" spans="1:2" x14ac:dyDescent="0.35">
      <c r="B16" s="18"/>
    </row>
    <row r="17" spans="2:2" x14ac:dyDescent="0.35">
      <c r="B17" s="18"/>
    </row>
  </sheetData>
  <hyperlinks>
    <hyperlink ref="B4" r:id="rId1" xr:uid="{F6FB44E4-CBEE-423B-B34C-BD669ABCD491}"/>
    <hyperlink ref="B7" r:id="rId2" xr:uid="{E6F0DBD9-DD16-4EE0-BEA8-13B7685AD2B6}"/>
    <hyperlink ref="B9" r:id="rId3" xr:uid="{10951A13-86F1-4346-AEAD-CA8733FC64BA}"/>
    <hyperlink ref="B5" r:id="rId4" xr:uid="{18E72A02-B0EE-4F2D-ADF4-059E77AE339A}"/>
    <hyperlink ref="B10" r:id="rId5" xr:uid="{5CF86AA4-E38A-4047-BACA-0C43670F34E6}"/>
    <hyperlink ref="B11" r:id="rId6" xr:uid="{13C10366-A74D-4508-9567-D5B757B19841}"/>
    <hyperlink ref="B12" r:id="rId7" xr:uid="{F90B2D08-641B-4EA0-BA5A-AFCAB0D0E880}"/>
    <hyperlink ref="B13" r:id="rId8" xr:uid="{518FECB3-3D3B-4E95-B470-A5ABC336E981}"/>
    <hyperlink ref="B15" r:id="rId9" xr:uid="{BCECD9F3-1877-46A0-AECF-BEDACBAA6F45}"/>
    <hyperlink ref="B6" r:id="rId10" xr:uid="{69F7B053-3D8F-4468-AC20-50261ED867ED}"/>
    <hyperlink ref="B14" r:id="rId11" xr:uid="{9EC56693-C2D6-4EC5-93CC-4C782090006C}"/>
    <hyperlink ref="B8" r:id="rId12" xr:uid="{98340229-8784-4813-A17E-B633802E9B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2025-10-06T22:26:29Z</dcterms:modified>
</cp:coreProperties>
</file>